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inzia/Documents/CINZIA/ZZ_LAVORI ATTIVI/CAPPELLI_MECCANICA_ZANON 3/06_PDF TERZE BOZZE/in rete/01_MECCANICA/UDA 5/"/>
    </mc:Choice>
  </mc:AlternateContent>
  <xr:revisionPtr revIDLastSave="0" documentId="13_ncr:1_{A6833798-FA63-DE4E-85D0-C9C4C1607672}" xr6:coauthVersionLast="47" xr6:coauthVersionMax="47" xr10:uidLastSave="{00000000-0000-0000-0000-000000000000}"/>
  <bookViews>
    <workbookView xWindow="3620" yWindow="500" windowWidth="30860" windowHeight="2058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6" i="1" l="1"/>
  <c r="A10" i="1"/>
  <c r="A22" i="1"/>
  <c r="A24" i="1"/>
  <c r="C10" i="1" s="1"/>
  <c r="A14" i="1"/>
  <c r="C8" i="1"/>
  <c r="C6" i="1"/>
  <c r="B8" i="1"/>
  <c r="B6" i="1" s="1"/>
  <c r="B10" i="1" s="1"/>
  <c r="B12" i="1" l="1"/>
  <c r="B14" i="1" s="1"/>
  <c r="B16" i="1" s="1"/>
  <c r="C12" i="1"/>
</calcChain>
</file>

<file path=xl/sharedStrings.xml><?xml version="1.0" encoding="utf-8"?>
<sst xmlns="http://schemas.openxmlformats.org/spreadsheetml/2006/main" count="40" uniqueCount="40">
  <si>
    <t>coefficiente C (N/(mm min)</t>
  </si>
  <si>
    <t>frequenza di rotaz. n (giri/min)</t>
  </si>
  <si>
    <t>F *n/C (mm) = re - ri</t>
  </si>
  <si>
    <t>sigma N (N/mm^2)</t>
  </si>
  <si>
    <t>area A (mm^2)</t>
  </si>
  <si>
    <t>pi greco</t>
  </si>
  <si>
    <t>Wt (mm^3)</t>
  </si>
  <si>
    <t>POTENZA (kW)</t>
  </si>
  <si>
    <t>TAU max</t>
  </si>
  <si>
    <t>spessore assiale anelli h (mm)</t>
  </si>
  <si>
    <t>SIGMA adm a fatica (N/mm^2)</t>
  </si>
  <si>
    <t>re - ri reale (mm)</t>
  </si>
  <si>
    <t xml:space="preserve">Verifica allo smaltimento dl calore </t>
  </si>
  <si>
    <t>verifica a resistenza</t>
  </si>
  <si>
    <t>momento trasmesso Mt (N mm)</t>
  </si>
  <si>
    <t>pressione ammissibile p adm (N/mm^2)</t>
  </si>
  <si>
    <t>numero minimo anelli z min anelli</t>
  </si>
  <si>
    <t>diametro medio d m (mm)</t>
  </si>
  <si>
    <t>diametro esterno  d e (mm)</t>
  </si>
  <si>
    <t>diametro albero d i (mm)</t>
  </si>
  <si>
    <t>VERIFICA ALLA PRESSIONE SPECIFICA</t>
  </si>
  <si>
    <t>LEGENDA</t>
  </si>
  <si>
    <t>DATI DEL PROBLEMA: GIALLO</t>
  </si>
  <si>
    <t>RISULTATI: AZZURRO</t>
  </si>
  <si>
    <t>RISULTATI FINALI: VERDE</t>
  </si>
  <si>
    <t>carico di snervamento R eH (N/mm^2)</t>
  </si>
  <si>
    <t>SIGMA adm statica (N/mm^2)</t>
  </si>
  <si>
    <t xml:space="preserve">coefficiente di sicurezza k sn </t>
  </si>
  <si>
    <t>SIGMA IDEALE (N/mm^2)</t>
  </si>
  <si>
    <t>SCELTE OPERATE DALL'ALLIEVO: MARRONE</t>
  </si>
  <si>
    <t>forza assiale complessiva  F (N)</t>
  </si>
  <si>
    <t xml:space="preserve">forza assiale su ogni anello F 1 (N) </t>
  </si>
  <si>
    <t>PROCEDURA DI CALCOLO DEI PERNI ASSIALI A COLLARI</t>
  </si>
  <si>
    <t>minore di SIGMA adm a fatica</t>
  </si>
  <si>
    <t xml:space="preserve">OK se risulta: SIGMA IDEALE </t>
  </si>
  <si>
    <t xml:space="preserve">OK se risulta: </t>
  </si>
  <si>
    <t>b maggiore di F*n/C</t>
  </si>
  <si>
    <t>NUMERO DI ANELLI  z anelli:</t>
  </si>
  <si>
    <t>spessore radiale minimo anelli b (mm) = re - ri</t>
  </si>
  <si>
    <t>(ESEMPIO DI ESERCIZIO RISOLTO)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</si>
</sst>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2" borderId="1" xfId="0" applyFill="1" applyBorder="1"/>
    <xf numFmtId="0" fontId="0" fillId="5" borderId="1" xfId="0" applyFill="1" applyBorder="1"/>
    <xf numFmtId="0" fontId="0" fillId="4" borderId="1" xfId="0" applyFill="1" applyBorder="1"/>
    <xf numFmtId="0" fontId="0" fillId="2" borderId="2" xfId="0" applyFill="1" applyBorder="1"/>
    <xf numFmtId="0" fontId="0" fillId="6" borderId="0" xfId="0" applyFill="1"/>
    <xf numFmtId="0" fontId="0" fillId="4" borderId="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7" borderId="0" xfId="0" applyFont="1" applyFill="1"/>
    <xf numFmtId="0" fontId="0" fillId="7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6" xfId="0" applyFill="1" applyBorder="1" applyAlignment="1">
      <alignment horizontal="center"/>
    </xf>
    <xf numFmtId="0" fontId="0" fillId="4" borderId="7" xfId="0" applyFill="1" applyBorder="1"/>
    <xf numFmtId="0" fontId="0" fillId="4" borderId="4" xfId="0" applyFill="1" applyBorder="1" applyAlignment="1">
      <alignment horizontal="center"/>
    </xf>
    <xf numFmtId="0" fontId="0" fillId="4" borderId="8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5</xdr:col>
      <xdr:colOff>34925</xdr:colOff>
      <xdr:row>30</xdr:row>
      <xdr:rowOff>30973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B89ADA15-67DF-C24F-9DBA-09E5AE3A3F78}"/>
            </a:ext>
          </a:extLst>
        </xdr:cNvPr>
        <xdr:cNvSpPr/>
      </xdr:nvSpPr>
      <xdr:spPr>
        <a:xfrm>
          <a:off x="8648700" y="4800600"/>
          <a:ext cx="1457325" cy="56437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12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E28" sqref="E28:E30"/>
    </sheetView>
  </sheetViews>
  <sheetFormatPr baseColWidth="10" defaultColWidth="8.83203125" defaultRowHeight="15" x14ac:dyDescent="0.2"/>
  <cols>
    <col min="1" max="1" width="37.1640625" customWidth="1"/>
    <col min="2" max="2" width="27.5" customWidth="1"/>
    <col min="3" max="3" width="48.83203125" customWidth="1"/>
    <col min="4" max="4" width="19.5" hidden="1" customWidth="1"/>
    <col min="5" max="5" width="18.6640625" customWidth="1"/>
  </cols>
  <sheetData>
    <row r="1" spans="1:5" x14ac:dyDescent="0.2">
      <c r="A1" s="22" t="s">
        <v>32</v>
      </c>
      <c r="B1" s="23"/>
      <c r="C1" s="23" t="s">
        <v>39</v>
      </c>
    </row>
    <row r="2" spans="1:5" x14ac:dyDescent="0.2">
      <c r="A2" s="2" t="s">
        <v>12</v>
      </c>
      <c r="B2" s="1" t="s">
        <v>13</v>
      </c>
      <c r="C2" s="1" t="s">
        <v>20</v>
      </c>
    </row>
    <row r="3" spans="1:5" x14ac:dyDescent="0.2">
      <c r="A3" s="3" t="s">
        <v>30</v>
      </c>
      <c r="B3" s="3" t="s">
        <v>19</v>
      </c>
      <c r="C3" s="7" t="s">
        <v>18</v>
      </c>
    </row>
    <row r="4" spans="1:5" x14ac:dyDescent="0.2">
      <c r="A4" s="4">
        <v>4000</v>
      </c>
      <c r="B4" s="4">
        <v>40</v>
      </c>
      <c r="C4" s="9">
        <v>56</v>
      </c>
    </row>
    <row r="5" spans="1:5" x14ac:dyDescent="0.2">
      <c r="A5" s="3" t="s">
        <v>1</v>
      </c>
      <c r="B5" s="7" t="s">
        <v>4</v>
      </c>
      <c r="C5" s="26" t="s">
        <v>38</v>
      </c>
      <c r="D5" s="27" t="s">
        <v>11</v>
      </c>
      <c r="E5" s="24" t="s">
        <v>35</v>
      </c>
    </row>
    <row r="6" spans="1:5" x14ac:dyDescent="0.2">
      <c r="A6" s="4">
        <v>400</v>
      </c>
      <c r="B6" s="8">
        <f>B8*B4*B4/4</f>
        <v>1256.6370614359173</v>
      </c>
      <c r="C6" s="28">
        <f>(C4-B4)/2</f>
        <v>8</v>
      </c>
      <c r="D6" s="29"/>
      <c r="E6" s="25" t="s">
        <v>36</v>
      </c>
    </row>
    <row r="7" spans="1:5" x14ac:dyDescent="0.2">
      <c r="A7" s="3" t="s">
        <v>0</v>
      </c>
      <c r="B7" s="7" t="s">
        <v>5</v>
      </c>
      <c r="C7" s="7" t="s">
        <v>17</v>
      </c>
    </row>
    <row r="8" spans="1:5" x14ac:dyDescent="0.2">
      <c r="A8" s="4">
        <v>200000</v>
      </c>
      <c r="B8" s="8">
        <f>PI()</f>
        <v>3.1415926535897931</v>
      </c>
      <c r="C8" s="8">
        <f>(C4+B4)/2</f>
        <v>48</v>
      </c>
    </row>
    <row r="9" spans="1:5" x14ac:dyDescent="0.2">
      <c r="A9" s="20" t="s">
        <v>2</v>
      </c>
      <c r="B9" s="7" t="s">
        <v>3</v>
      </c>
      <c r="C9" s="5" t="s">
        <v>9</v>
      </c>
    </row>
    <row r="10" spans="1:5" x14ac:dyDescent="0.2">
      <c r="A10" s="21">
        <f xml:space="preserve"> A26*A6/A8</f>
        <v>4</v>
      </c>
      <c r="B10" s="8">
        <f>A4/B6</f>
        <v>3.1830988618379066</v>
      </c>
      <c r="C10" s="6">
        <f>C6*SQRT(3*C8*A16/(B4*A24))</f>
        <v>2.1466252583997982</v>
      </c>
    </row>
    <row r="11" spans="1:5" x14ac:dyDescent="0.2">
      <c r="A11" s="3" t="s">
        <v>7</v>
      </c>
      <c r="B11" s="7" t="s">
        <v>6</v>
      </c>
      <c r="C11" s="5" t="s">
        <v>16</v>
      </c>
    </row>
    <row r="12" spans="1:5" x14ac:dyDescent="0.2">
      <c r="A12" s="4">
        <v>30</v>
      </c>
      <c r="B12" s="8">
        <f>B8*B4*B4*B4/16</f>
        <v>12566.370614359173</v>
      </c>
      <c r="C12" s="17">
        <f>A4/(B8*C8*C6*A16)</f>
        <v>1.6578639905405765</v>
      </c>
    </row>
    <row r="13" spans="1:5" x14ac:dyDescent="0.2">
      <c r="A13" s="7" t="s">
        <v>14</v>
      </c>
      <c r="B13" s="10" t="s">
        <v>8</v>
      </c>
      <c r="C13" s="5" t="s">
        <v>37</v>
      </c>
    </row>
    <row r="14" spans="1:5" x14ac:dyDescent="0.2">
      <c r="A14" s="8">
        <f>(9549.3*A12/A6)*1000</f>
        <v>716197.5</v>
      </c>
      <c r="B14" s="11">
        <f>A14/B12</f>
        <v>56.993186177528855</v>
      </c>
      <c r="C14" s="6">
        <v>2</v>
      </c>
    </row>
    <row r="15" spans="1:5" x14ac:dyDescent="0.2">
      <c r="A15" s="3" t="s">
        <v>15</v>
      </c>
      <c r="B15" s="5" t="s">
        <v>28</v>
      </c>
    </row>
    <row r="16" spans="1:5" x14ac:dyDescent="0.2">
      <c r="A16" s="4">
        <v>2</v>
      </c>
      <c r="B16" s="6">
        <f>SQRT(B10*B10+3*B14*B14)</f>
        <v>98.766400817097875</v>
      </c>
    </row>
    <row r="17" spans="1:3" x14ac:dyDescent="0.2">
      <c r="A17" s="15" t="s">
        <v>25</v>
      </c>
      <c r="B17" s="24" t="s">
        <v>34</v>
      </c>
      <c r="C17" s="1" t="s">
        <v>21</v>
      </c>
    </row>
    <row r="18" spans="1:3" x14ac:dyDescent="0.2">
      <c r="A18" s="4">
        <v>450</v>
      </c>
      <c r="B18" s="25" t="s">
        <v>33</v>
      </c>
      <c r="C18" s="12" t="s">
        <v>22</v>
      </c>
    </row>
    <row r="19" spans="1:3" x14ac:dyDescent="0.2">
      <c r="A19" s="18" t="s">
        <v>27</v>
      </c>
      <c r="C19" s="13" t="s">
        <v>23</v>
      </c>
    </row>
    <row r="20" spans="1:3" x14ac:dyDescent="0.2">
      <c r="A20" s="19">
        <v>1.5</v>
      </c>
      <c r="C20" s="14" t="s">
        <v>24</v>
      </c>
    </row>
    <row r="21" spans="1:3" x14ac:dyDescent="0.2">
      <c r="A21" s="7" t="s">
        <v>26</v>
      </c>
      <c r="C21" s="16" t="s">
        <v>29</v>
      </c>
    </row>
    <row r="22" spans="1:3" x14ac:dyDescent="0.2">
      <c r="A22" s="8">
        <f>A18/A20</f>
        <v>300</v>
      </c>
    </row>
    <row r="23" spans="1:3" x14ac:dyDescent="0.2">
      <c r="A23" s="7" t="s">
        <v>10</v>
      </c>
    </row>
    <row r="24" spans="1:3" x14ac:dyDescent="0.2">
      <c r="A24" s="8">
        <f>A22/3</f>
        <v>100</v>
      </c>
    </row>
    <row r="25" spans="1:3" x14ac:dyDescent="0.2">
      <c r="A25" s="7" t="s">
        <v>31</v>
      </c>
    </row>
    <row r="26" spans="1:3" x14ac:dyDescent="0.2">
      <c r="A26" s="8">
        <f>A4/C14</f>
        <v>2000</v>
      </c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Cinzia Bisognin</cp:lastModifiedBy>
  <dcterms:created xsi:type="dcterms:W3CDTF">2015-06-05T18:19:34Z</dcterms:created>
  <dcterms:modified xsi:type="dcterms:W3CDTF">2024-10-17T08:28:51Z</dcterms:modified>
</cp:coreProperties>
</file>